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REELANCE\Tabulasi Data BNI, BRI, MANDIRI\"/>
    </mc:Choice>
  </mc:AlternateContent>
  <xr:revisionPtr revIDLastSave="0" documentId="13_ncr:1_{FEABEF90-805F-4931-B401-0EECCCFE7F03}" xr6:coauthVersionLast="47" xr6:coauthVersionMax="47" xr10:uidLastSave="{00000000-0000-0000-0000-000000000000}"/>
  <bookViews>
    <workbookView xWindow="2205" yWindow="0" windowWidth="10305" windowHeight="10920" firstSheet="1" activeTab="5" xr2:uid="{624F8C15-573A-4D7D-B9D5-A3E7E76843DB}"/>
  </bookViews>
  <sheets>
    <sheet name="Sheet6" sheetId="6" state="hidden" r:id="rId1"/>
    <sheet name="Current Ratio" sheetId="2" r:id="rId2"/>
    <sheet name="Return on Asset" sheetId="3" r:id="rId3"/>
    <sheet name="Debt to Asset Ratio" sheetId="4" r:id="rId4"/>
    <sheet name="Return Saham" sheetId="1" r:id="rId5"/>
    <sheet name="Total" sheetId="7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7" l="1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2" i="7"/>
  <c r="F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2" i="7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2" i="7"/>
  <c r="D3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2" i="7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3" i="2"/>
  <c r="E32" i="6"/>
  <c r="F32" i="6"/>
  <c r="D32" i="6"/>
  <c r="C32" i="6"/>
  <c r="B32" i="6"/>
  <c r="F23" i="6"/>
  <c r="E23" i="6"/>
  <c r="D23" i="6"/>
  <c r="C23" i="6"/>
  <c r="B23" i="6"/>
  <c r="B14" i="6"/>
  <c r="F14" i="6"/>
  <c r="E14" i="6"/>
  <c r="D14" i="6"/>
  <c r="C14" i="6"/>
  <c r="K32" i="6"/>
  <c r="L32" i="6"/>
  <c r="M32" i="6"/>
  <c r="N32" i="6"/>
  <c r="J32" i="6"/>
  <c r="K23" i="6"/>
  <c r="J23" i="6"/>
  <c r="N23" i="6"/>
  <c r="M23" i="6"/>
  <c r="L23" i="6"/>
  <c r="M14" i="6"/>
  <c r="N14" i="6"/>
  <c r="L14" i="6"/>
  <c r="K14" i="6"/>
  <c r="J14" i="6"/>
  <c r="G9" i="4"/>
  <c r="G8" i="4"/>
  <c r="G10" i="4"/>
  <c r="G11" i="4"/>
  <c r="G12" i="4"/>
  <c r="G8" i="3"/>
  <c r="G9" i="3"/>
  <c r="G10" i="3"/>
  <c r="G11" i="3"/>
  <c r="G12" i="3"/>
  <c r="G8" i="1"/>
  <c r="G9" i="1"/>
  <c r="G10" i="1"/>
  <c r="G11" i="1"/>
  <c r="G12" i="1"/>
  <c r="G13" i="1"/>
  <c r="G14" i="1"/>
  <c r="G15" i="1"/>
  <c r="G16" i="1"/>
  <c r="G17" i="1"/>
  <c r="G14" i="4"/>
  <c r="G15" i="4"/>
  <c r="G16" i="4"/>
  <c r="G17" i="4"/>
  <c r="G13" i="4"/>
  <c r="F8" i="4"/>
  <c r="F9" i="4"/>
  <c r="F10" i="4"/>
  <c r="F11" i="4"/>
  <c r="F12" i="4"/>
  <c r="F13" i="4"/>
  <c r="F14" i="4"/>
  <c r="F15" i="4"/>
  <c r="F16" i="4"/>
  <c r="F17" i="4"/>
  <c r="G14" i="3"/>
  <c r="G15" i="3"/>
  <c r="G16" i="3"/>
  <c r="G17" i="3"/>
  <c r="G13" i="3"/>
  <c r="G4" i="1"/>
  <c r="G5" i="1"/>
  <c r="G6" i="1"/>
  <c r="G7" i="1"/>
  <c r="G3" i="1"/>
  <c r="G4" i="4"/>
  <c r="G5" i="4"/>
  <c r="G6" i="4"/>
  <c r="G7" i="4"/>
  <c r="G3" i="4"/>
  <c r="F4" i="4"/>
  <c r="F5" i="4"/>
  <c r="F6" i="4"/>
  <c r="F7" i="4"/>
  <c r="F3" i="4"/>
  <c r="G4" i="3"/>
  <c r="G3" i="3"/>
  <c r="G5" i="3"/>
  <c r="G6" i="3"/>
  <c r="G7" i="3"/>
</calcChain>
</file>

<file path=xl/sharedStrings.xml><?xml version="1.0" encoding="utf-8"?>
<sst xmlns="http://schemas.openxmlformats.org/spreadsheetml/2006/main" count="139" uniqueCount="36">
  <si>
    <t>NO</t>
  </si>
  <si>
    <t>TAHUN</t>
  </si>
  <si>
    <t>ROA</t>
  </si>
  <si>
    <t>BNI</t>
  </si>
  <si>
    <t>BRI</t>
  </si>
  <si>
    <t>MANDIRI</t>
  </si>
  <si>
    <t>PERUSAHAAN</t>
  </si>
  <si>
    <t>Aktiva Lancar</t>
  </si>
  <si>
    <t>Utang Lancar</t>
  </si>
  <si>
    <t>Current Ratio</t>
  </si>
  <si>
    <t>Laba Setelah Pajak</t>
  </si>
  <si>
    <t>Total Aset</t>
  </si>
  <si>
    <t>Total Hutang</t>
  </si>
  <si>
    <t>Debt Ratio</t>
  </si>
  <si>
    <t>PT</t>
  </si>
  <si>
    <t>PT-1</t>
  </si>
  <si>
    <t>Return Saham</t>
  </si>
  <si>
    <t>Aset Tetap</t>
  </si>
  <si>
    <t>Aset Pajak Tangguhan</t>
  </si>
  <si>
    <t>Aset lain-lain</t>
  </si>
  <si>
    <t>Aset Lancar BRI</t>
  </si>
  <si>
    <t>Aset Lancar BNI</t>
  </si>
  <si>
    <t>Aset Tak Berwujud</t>
  </si>
  <si>
    <t>Aset Lancar Mandiri</t>
  </si>
  <si>
    <t>Total Utang</t>
  </si>
  <si>
    <t>Utang Lancar BNI</t>
  </si>
  <si>
    <t>Utang lain-lain</t>
  </si>
  <si>
    <t>Efek-efek yang diterbitkan</t>
  </si>
  <si>
    <t>Efek subordinasi</t>
  </si>
  <si>
    <t>Dalam %</t>
  </si>
  <si>
    <t>Utang Lancar BRI</t>
  </si>
  <si>
    <t>Utang Lancar MANDIRI</t>
  </si>
  <si>
    <t>DAR</t>
  </si>
  <si>
    <t>No</t>
  </si>
  <si>
    <t>Entitas</t>
  </si>
  <si>
    <t>Tahun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</si>
</sst>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Rp&quot;* #,##0_-;\-&quot;Rp&quot;* #,##0_-;_-&quot;Rp&quot;* &quot;-&quot;_-;_-@_-"/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0" fillId="2" borderId="0" xfId="0" applyFill="1"/>
    <xf numFmtId="3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3" fontId="0" fillId="0" borderId="1" xfId="0" applyNumberForma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2" fontId="0" fillId="0" borderId="0" xfId="1" applyFont="1" applyFill="1" applyBorder="1"/>
    <xf numFmtId="42" fontId="0" fillId="0" borderId="0" xfId="1" applyFont="1"/>
    <xf numFmtId="42" fontId="0" fillId="0" borderId="0" xfId="1" applyFont="1" applyBorder="1"/>
    <xf numFmtId="42" fontId="0" fillId="0" borderId="1" xfId="1" applyFont="1" applyBorder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42" fontId="0" fillId="0" borderId="3" xfId="1" applyFont="1" applyBorder="1"/>
    <xf numFmtId="42" fontId="0" fillId="0" borderId="3" xfId="1" applyFont="1" applyFill="1" applyBorder="1"/>
    <xf numFmtId="42" fontId="0" fillId="0" borderId="1" xfId="1" applyFont="1" applyFill="1" applyBorder="1"/>
    <xf numFmtId="42" fontId="0" fillId="0" borderId="0" xfId="0" applyNumberFormat="1"/>
    <xf numFmtId="3" fontId="0" fillId="0" borderId="0" xfId="0" applyNumberFormat="1" applyAlignment="1">
      <alignment horizontal="left"/>
    </xf>
    <xf numFmtId="9" fontId="0" fillId="0" borderId="0" xfId="2" applyFont="1"/>
    <xf numFmtId="164" fontId="0" fillId="0" borderId="0" xfId="0" applyNumberForma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/>
    </xf>
    <xf numFmtId="9" fontId="0" fillId="0" borderId="1" xfId="2" applyFont="1" applyBorder="1"/>
    <xf numFmtId="164" fontId="0" fillId="0" borderId="3" xfId="0" applyNumberForma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</cellXfs>
  <cellStyles count="3">
    <cellStyle name="Currency [0]" xfId="1" builtinId="7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581027</xdr:colOff>
      <xdr:row>0</xdr:row>
      <xdr:rowOff>66675</xdr:rowOff>
    </xdr:from>
    <xdr:to>
      <xdr:col>5</xdr:col>
      <xdr:colOff>613834</xdr:colOff>
      <xdr:row>0</xdr:row>
      <xdr:rowOff>1156048</xdr:rowOff>
    </xdr:to>
    <xdr:pic>
      <xdr:nvPicPr>
        <xdr:cNvPr id="2" name="Picture 1" descr="Quick Ratio adalah Jenis Likuiditas, Ini Bedanya dengan Current Ratio -  Varia Katadata.co.id">
          <a:extLst>
            <a:ext uri="{FF2B5EF4-FFF2-40B4-BE49-F238E27FC236}">
              <a16:creationId xmlns:a16="http://schemas.microsoft.com/office/drawing/2014/main" id="{45EAC37D-A7B2-4E08-AB14-233E9DBF32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7" y="66675"/>
          <a:ext cx="4276724" cy="10893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0</xdr:row>
      <xdr:rowOff>85724</xdr:rowOff>
    </xdr:from>
    <xdr:to>
      <xdr:col>5</xdr:col>
      <xdr:colOff>66675</xdr:colOff>
      <xdr:row>0</xdr:row>
      <xdr:rowOff>1037163</xdr:rowOff>
    </xdr:to>
    <xdr:pic>
      <xdr:nvPicPr>
        <xdr:cNvPr id="2" name="Picture 1" descr="Return on assets (ROA)">
          <a:extLst>
            <a:ext uri="{FF2B5EF4-FFF2-40B4-BE49-F238E27FC236}">
              <a16:creationId xmlns:a16="http://schemas.microsoft.com/office/drawing/2014/main" id="{2CDCC07F-4FAD-48A3-A1D9-2DEC47BD523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55" t="6447" r="29772" b="59659"/>
        <a:stretch/>
      </xdr:blipFill>
      <xdr:spPr bwMode="auto">
        <a:xfrm>
          <a:off x="847725" y="85724"/>
          <a:ext cx="3457575" cy="9514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342900</xdr:colOff>
      <xdr:row>0</xdr:row>
      <xdr:rowOff>361950</xdr:rowOff>
    </xdr:from>
    <xdr:to>
      <xdr:col>5</xdr:col>
      <xdr:colOff>447675</xdr:colOff>
      <xdr:row>0</xdr:row>
      <xdr:rowOff>1038225</xdr:rowOff>
    </xdr:to>
    <xdr:pic>
      <xdr:nvPicPr>
        <xdr:cNvPr id="2" name="Picture 1" descr="Debt to Asset Ratio | Formula + Calculator">
          <a:extLst>
            <a:ext uri="{FF2B5EF4-FFF2-40B4-BE49-F238E27FC236}">
              <a16:creationId xmlns:a16="http://schemas.microsoft.com/office/drawing/2014/main" id="{787D1B8F-6BB3-4858-86F9-41703CD79B8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3132" b="22121"/>
        <a:stretch/>
      </xdr:blipFill>
      <xdr:spPr bwMode="auto">
        <a:xfrm>
          <a:off x="952500" y="361950"/>
          <a:ext cx="3952875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0</xdr:row>
      <xdr:rowOff>152400</xdr:rowOff>
    </xdr:from>
    <xdr:to>
      <xdr:col>5</xdr:col>
      <xdr:colOff>600075</xdr:colOff>
      <xdr:row>0</xdr:row>
      <xdr:rowOff>1771650</xdr:rowOff>
    </xdr:to>
    <xdr:pic>
      <xdr:nvPicPr>
        <xdr:cNvPr id="2" name="Picture 1" descr="Rumus Return Saham: Cara Menghitung dan Meningkatkan Keuntungan Investasi  Saham">
          <a:extLst>
            <a:ext uri="{FF2B5EF4-FFF2-40B4-BE49-F238E27FC236}">
              <a16:creationId xmlns:a16="http://schemas.microsoft.com/office/drawing/2014/main" id="{6AF27257-654C-4E40-BE57-7FAA3376D0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0" y="152400"/>
          <a:ext cx="2828925" cy="1619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6523A-2E22-444E-BE7A-A0C57BA25239}">
  <dimension ref="A8:N32"/>
  <sheetViews>
    <sheetView topLeftCell="A13" workbookViewId="0">
      <selection activeCell="F32" sqref="F32"/>
    </sheetView>
  </sheetViews>
  <sheetFormatPr defaultRowHeight="15" x14ac:dyDescent="0.25"/>
  <cols>
    <col min="1" max="1" width="24.85546875" bestFit="1" customWidth="1"/>
    <col min="2" max="5" width="12.7109375" bestFit="1" customWidth="1"/>
    <col min="6" max="6" width="16.5703125" bestFit="1" customWidth="1"/>
    <col min="9" max="9" width="20.42578125" bestFit="1" customWidth="1"/>
    <col min="10" max="14" width="12.7109375" bestFit="1" customWidth="1"/>
  </cols>
  <sheetData>
    <row r="8" spans="1:14" x14ac:dyDescent="0.25">
      <c r="B8">
        <v>2023</v>
      </c>
      <c r="C8">
        <v>2022</v>
      </c>
      <c r="D8">
        <v>2021</v>
      </c>
      <c r="E8">
        <v>2020</v>
      </c>
      <c r="F8">
        <v>2019</v>
      </c>
      <c r="J8">
        <v>2023</v>
      </c>
      <c r="K8">
        <v>2022</v>
      </c>
      <c r="L8">
        <v>2021</v>
      </c>
      <c r="M8">
        <v>2020</v>
      </c>
      <c r="N8">
        <v>2019</v>
      </c>
    </row>
    <row r="9" spans="1:14" x14ac:dyDescent="0.25">
      <c r="A9" t="s">
        <v>24</v>
      </c>
      <c r="B9" s="2">
        <v>931931466</v>
      </c>
      <c r="C9" s="2">
        <v>889639206</v>
      </c>
      <c r="D9" s="2">
        <v>838317715</v>
      </c>
      <c r="E9" s="2">
        <v>746235663</v>
      </c>
      <c r="F9" s="2">
        <v>688489442</v>
      </c>
      <c r="I9" t="s">
        <v>11</v>
      </c>
      <c r="J9" s="2">
        <v>1965007030</v>
      </c>
      <c r="K9" s="2">
        <v>1865639010</v>
      </c>
      <c r="L9" s="2">
        <v>1678097734</v>
      </c>
      <c r="M9" s="2">
        <v>1511804628</v>
      </c>
      <c r="N9" s="2">
        <v>1416758840</v>
      </c>
    </row>
    <row r="10" spans="1:14" x14ac:dyDescent="0.25">
      <c r="A10" t="s">
        <v>27</v>
      </c>
      <c r="B10" s="2">
        <v>4893357</v>
      </c>
      <c r="C10" s="2">
        <v>4896875</v>
      </c>
      <c r="D10" s="2">
        <v>2986530</v>
      </c>
      <c r="E10" s="2">
        <v>2985011</v>
      </c>
      <c r="F10" s="2">
        <v>2985052</v>
      </c>
      <c r="I10" t="s">
        <v>17</v>
      </c>
      <c r="J10" s="2">
        <v>59678119</v>
      </c>
      <c r="K10" s="2">
        <v>55216047</v>
      </c>
      <c r="L10" s="2">
        <v>47970187</v>
      </c>
      <c r="M10" s="2">
        <v>32185160</v>
      </c>
      <c r="N10" s="2">
        <v>31432629</v>
      </c>
    </row>
    <row r="11" spans="1:14" x14ac:dyDescent="0.25">
      <c r="A11" t="s">
        <v>28</v>
      </c>
      <c r="B11" s="2">
        <v>16928731</v>
      </c>
      <c r="C11" s="2">
        <v>17213150</v>
      </c>
      <c r="D11" s="2">
        <v>15764682</v>
      </c>
      <c r="E11" s="2">
        <v>99975</v>
      </c>
      <c r="F11" s="2">
        <v>99965</v>
      </c>
      <c r="I11" t="s">
        <v>18</v>
      </c>
      <c r="J11" s="2">
        <v>15605462</v>
      </c>
      <c r="K11" s="2">
        <v>18712994</v>
      </c>
      <c r="L11" s="2">
        <v>16284898</v>
      </c>
      <c r="M11" s="2">
        <v>8313545</v>
      </c>
      <c r="N11" s="2">
        <v>4541298</v>
      </c>
    </row>
    <row r="12" spans="1:14" x14ac:dyDescent="0.25">
      <c r="A12" t="s">
        <v>26</v>
      </c>
      <c r="B12" s="2">
        <v>26124897</v>
      </c>
      <c r="C12" s="2">
        <v>21129380</v>
      </c>
      <c r="D12" s="2">
        <v>20542001</v>
      </c>
      <c r="E12" s="2">
        <v>18280485</v>
      </c>
      <c r="F12" s="2">
        <v>14900956</v>
      </c>
      <c r="I12" t="s">
        <v>19</v>
      </c>
      <c r="J12" s="2">
        <v>53376453</v>
      </c>
      <c r="K12" s="2">
        <v>42374001</v>
      </c>
      <c r="L12" s="2">
        <v>32022666</v>
      </c>
      <c r="M12" s="2">
        <v>27195956</v>
      </c>
      <c r="N12" s="2">
        <v>19824426</v>
      </c>
    </row>
    <row r="14" spans="1:14" x14ac:dyDescent="0.25">
      <c r="A14" t="s">
        <v>25</v>
      </c>
      <c r="B14" s="2">
        <f>B9-B10-B11-B12</f>
        <v>883984481</v>
      </c>
      <c r="C14" s="2">
        <f>C9-C10-C11-C12</f>
        <v>846399801</v>
      </c>
      <c r="D14" s="2">
        <f>D9-D10-D11-D12</f>
        <v>799024502</v>
      </c>
      <c r="E14" s="2">
        <f t="shared" ref="E14:F14" si="0">E9-E10-E11-E12</f>
        <v>724870192</v>
      </c>
      <c r="F14" s="2">
        <f t="shared" si="0"/>
        <v>670503469</v>
      </c>
      <c r="I14" t="s">
        <v>20</v>
      </c>
      <c r="J14" s="2">
        <f>J9-J10-J11-J12</f>
        <v>1836346996</v>
      </c>
      <c r="K14" s="2">
        <f>K9-K10-K11-K12</f>
        <v>1749335968</v>
      </c>
      <c r="L14" s="2">
        <f>L9-L10-L11-L12</f>
        <v>1581819983</v>
      </c>
      <c r="M14" s="2">
        <f t="shared" ref="M14:N14" si="1">M9-M10-M11-M12</f>
        <v>1444109967</v>
      </c>
      <c r="N14" s="2">
        <f t="shared" si="1"/>
        <v>1360960487</v>
      </c>
    </row>
    <row r="15" spans="1:14" x14ac:dyDescent="0.25">
      <c r="F15" s="19"/>
    </row>
    <row r="17" spans="1:14" x14ac:dyDescent="0.25">
      <c r="B17">
        <v>2023</v>
      </c>
      <c r="C17">
        <v>2022</v>
      </c>
      <c r="D17">
        <v>2021</v>
      </c>
      <c r="E17">
        <v>2020</v>
      </c>
      <c r="F17">
        <v>2019</v>
      </c>
      <c r="J17">
        <v>2023</v>
      </c>
      <c r="K17">
        <v>2022</v>
      </c>
      <c r="L17">
        <v>2021</v>
      </c>
      <c r="M17">
        <v>2020</v>
      </c>
      <c r="N17">
        <v>2019</v>
      </c>
    </row>
    <row r="18" spans="1:14" x14ac:dyDescent="0.25">
      <c r="A18" t="s">
        <v>24</v>
      </c>
      <c r="B18" s="2">
        <v>1648534888</v>
      </c>
      <c r="C18" s="2">
        <v>1562243693</v>
      </c>
      <c r="D18" s="2">
        <v>1386310930</v>
      </c>
      <c r="E18" s="2">
        <v>1278346276</v>
      </c>
      <c r="F18" s="2">
        <v>1183155670</v>
      </c>
      <c r="I18" t="s">
        <v>11</v>
      </c>
      <c r="J18" s="2">
        <v>1086663986</v>
      </c>
      <c r="K18" s="2">
        <v>1029836868</v>
      </c>
      <c r="L18" s="2">
        <v>964837692</v>
      </c>
      <c r="M18" s="2">
        <v>891337425</v>
      </c>
      <c r="N18" s="2">
        <v>845605208</v>
      </c>
    </row>
    <row r="19" spans="1:14" x14ac:dyDescent="0.25">
      <c r="A19" t="s">
        <v>27</v>
      </c>
      <c r="B19" s="2"/>
      <c r="C19" s="2"/>
      <c r="D19" s="2"/>
      <c r="E19" s="2"/>
      <c r="F19" s="2"/>
      <c r="I19" t="s">
        <v>17</v>
      </c>
      <c r="J19" s="2">
        <v>27764856</v>
      </c>
      <c r="K19" s="2">
        <v>26548893</v>
      </c>
      <c r="L19" s="2">
        <v>26882982</v>
      </c>
      <c r="M19" s="2">
        <v>27362400</v>
      </c>
      <c r="N19" s="2">
        <v>26524759</v>
      </c>
    </row>
    <row r="20" spans="1:14" x14ac:dyDescent="0.25">
      <c r="A20" t="s">
        <v>28</v>
      </c>
      <c r="B20" s="2">
        <v>496683</v>
      </c>
      <c r="C20" s="2">
        <v>501988</v>
      </c>
      <c r="D20" s="2">
        <v>501375</v>
      </c>
      <c r="E20" s="2">
        <v>1465392</v>
      </c>
      <c r="F20" s="2">
        <v>1465366</v>
      </c>
      <c r="I20" t="s">
        <v>18</v>
      </c>
      <c r="J20" s="2">
        <v>7440618</v>
      </c>
      <c r="K20" s="2">
        <v>7614484</v>
      </c>
      <c r="L20" s="2">
        <v>6230293</v>
      </c>
      <c r="M20" s="2">
        <v>4799832</v>
      </c>
      <c r="N20" s="2">
        <v>1349343</v>
      </c>
    </row>
    <row r="21" spans="1:14" x14ac:dyDescent="0.25">
      <c r="A21" t="s">
        <v>26</v>
      </c>
      <c r="B21" s="2">
        <v>36664617</v>
      </c>
      <c r="C21" s="2">
        <v>27871880</v>
      </c>
      <c r="D21" s="2">
        <v>22753327</v>
      </c>
      <c r="E21" s="2">
        <v>20052299</v>
      </c>
      <c r="F21" s="2">
        <v>19359607</v>
      </c>
      <c r="I21" t="s">
        <v>19</v>
      </c>
      <c r="J21" s="2">
        <v>16972197</v>
      </c>
      <c r="K21" s="2">
        <v>13856114</v>
      </c>
      <c r="L21" s="2">
        <v>11849220</v>
      </c>
      <c r="M21" s="2">
        <v>13757811</v>
      </c>
      <c r="N21" s="2">
        <v>11800935</v>
      </c>
    </row>
    <row r="22" spans="1:14" x14ac:dyDescent="0.25">
      <c r="I22" t="s">
        <v>22</v>
      </c>
      <c r="J22" s="20">
        <v>744423</v>
      </c>
      <c r="K22" s="20">
        <v>752311</v>
      </c>
    </row>
    <row r="23" spans="1:14" x14ac:dyDescent="0.25">
      <c r="A23" t="s">
        <v>30</v>
      </c>
      <c r="B23" s="2">
        <f>B18-B19-B20-B21</f>
        <v>1611373588</v>
      </c>
      <c r="C23" s="2">
        <f>C18-C19-C20-C21</f>
        <v>1533869825</v>
      </c>
      <c r="D23" s="2">
        <f>D18-D19-D20-D21</f>
        <v>1363056228</v>
      </c>
      <c r="E23" s="2">
        <f t="shared" ref="E23:F23" si="2">E18-E19-E20-E21</f>
        <v>1256828585</v>
      </c>
      <c r="F23" s="2">
        <f t="shared" si="2"/>
        <v>1162330697</v>
      </c>
      <c r="I23" t="s">
        <v>21</v>
      </c>
      <c r="J23" s="2">
        <f>J18-J19-J20-J21-J22</f>
        <v>1033741892</v>
      </c>
      <c r="K23" s="2">
        <f>K18-K19-K20-K21-K22</f>
        <v>981065066</v>
      </c>
      <c r="L23" s="2">
        <f>L18-L19-L20-L21</f>
        <v>919875197</v>
      </c>
      <c r="M23" s="2">
        <f t="shared" ref="M23:N23" si="3">M18-M19-M20-M21</f>
        <v>845417382</v>
      </c>
      <c r="N23" s="2">
        <f t="shared" si="3"/>
        <v>805930171</v>
      </c>
    </row>
    <row r="26" spans="1:14" x14ac:dyDescent="0.25">
      <c r="B26">
        <v>2023</v>
      </c>
      <c r="C26">
        <v>2022</v>
      </c>
      <c r="D26">
        <v>2021</v>
      </c>
      <c r="E26">
        <v>2020</v>
      </c>
      <c r="F26">
        <v>2019</v>
      </c>
      <c r="J26">
        <v>2023</v>
      </c>
      <c r="K26">
        <v>2022</v>
      </c>
      <c r="L26">
        <v>2021</v>
      </c>
      <c r="M26">
        <v>2020</v>
      </c>
      <c r="N26">
        <v>2019</v>
      </c>
    </row>
    <row r="27" spans="1:14" x14ac:dyDescent="0.25">
      <c r="A27" t="s">
        <v>24</v>
      </c>
      <c r="B27" s="2">
        <v>1660442815</v>
      </c>
      <c r="C27" s="2">
        <v>1544096631</v>
      </c>
      <c r="D27" s="2">
        <v>1326592237</v>
      </c>
      <c r="E27" s="2">
        <v>1151267847</v>
      </c>
      <c r="F27" s="2">
        <v>1025749580</v>
      </c>
      <c r="I27" t="s">
        <v>11</v>
      </c>
      <c r="J27" s="2">
        <v>2174219449</v>
      </c>
      <c r="K27" s="2">
        <v>1992544687</v>
      </c>
      <c r="L27" s="2">
        <v>1725611128</v>
      </c>
      <c r="M27" s="2">
        <v>1429334484</v>
      </c>
      <c r="N27" s="2">
        <v>1318246335</v>
      </c>
    </row>
    <row r="28" spans="1:14" x14ac:dyDescent="0.25">
      <c r="A28" t="s">
        <v>27</v>
      </c>
      <c r="B28" s="2"/>
      <c r="C28" s="2"/>
      <c r="D28" s="2"/>
      <c r="E28" s="2"/>
      <c r="F28" s="2"/>
      <c r="I28" t="s">
        <v>17</v>
      </c>
      <c r="J28" s="2">
        <v>57977707</v>
      </c>
      <c r="K28" s="2">
        <v>56540566</v>
      </c>
      <c r="L28" s="2">
        <v>49144792</v>
      </c>
      <c r="M28" s="2">
        <v>46728153</v>
      </c>
      <c r="N28" s="2">
        <v>44612199</v>
      </c>
    </row>
    <row r="29" spans="1:14" x14ac:dyDescent="0.25">
      <c r="A29" t="s">
        <v>28</v>
      </c>
      <c r="B29" s="2">
        <v>215171</v>
      </c>
      <c r="C29" s="2">
        <v>633333</v>
      </c>
      <c r="D29" s="2">
        <v>637143</v>
      </c>
      <c r="E29" s="2">
        <v>650966</v>
      </c>
      <c r="F29" s="2">
        <v>664217</v>
      </c>
      <c r="I29" t="s">
        <v>18</v>
      </c>
      <c r="J29" s="2">
        <v>10179244</v>
      </c>
      <c r="K29" s="2">
        <v>12045479</v>
      </c>
      <c r="L29" s="2">
        <v>10354794</v>
      </c>
      <c r="M29" s="2">
        <v>7582771</v>
      </c>
      <c r="N29" s="2">
        <v>3951710</v>
      </c>
    </row>
    <row r="30" spans="1:14" x14ac:dyDescent="0.25">
      <c r="A30" t="s">
        <v>26</v>
      </c>
      <c r="B30" s="2">
        <v>37399213</v>
      </c>
      <c r="C30" s="2">
        <v>27336753</v>
      </c>
      <c r="D30" s="2">
        <v>25276602</v>
      </c>
      <c r="E30" s="2">
        <v>25365319</v>
      </c>
      <c r="F30" s="2">
        <v>16861260</v>
      </c>
      <c r="I30" t="s">
        <v>19</v>
      </c>
      <c r="J30" s="2">
        <v>37878421</v>
      </c>
      <c r="K30" s="2">
        <v>28697644</v>
      </c>
      <c r="L30" s="2">
        <v>23847463</v>
      </c>
      <c r="M30" s="2">
        <v>21027594</v>
      </c>
      <c r="N30" s="2">
        <v>16750054</v>
      </c>
    </row>
    <row r="31" spans="1:14" x14ac:dyDescent="0.25">
      <c r="I31" t="s">
        <v>22</v>
      </c>
      <c r="J31" s="2">
        <v>5874598</v>
      </c>
      <c r="K31" s="2">
        <v>5093609</v>
      </c>
      <c r="L31" s="2">
        <v>5111759</v>
      </c>
      <c r="M31" s="2">
        <v>4520619</v>
      </c>
      <c r="N31" s="2">
        <v>3321284</v>
      </c>
    </row>
    <row r="32" spans="1:14" x14ac:dyDescent="0.25">
      <c r="A32" t="s">
        <v>31</v>
      </c>
      <c r="B32" s="2">
        <f>B27-B28-B29-B30</f>
        <v>1622828431</v>
      </c>
      <c r="C32" s="2">
        <f>C27-C28-C29-C30</f>
        <v>1516126545</v>
      </c>
      <c r="D32" s="2">
        <f>D27-D28-D29-D30</f>
        <v>1300678492</v>
      </c>
      <c r="E32" s="2">
        <f t="shared" ref="E32:F32" si="4">E27-E28-E29-E30</f>
        <v>1125251562</v>
      </c>
      <c r="F32" s="2">
        <f t="shared" si="4"/>
        <v>1008224103</v>
      </c>
      <c r="I32" t="s">
        <v>23</v>
      </c>
      <c r="J32" s="2">
        <f>J27-J28-J29-J30-J31</f>
        <v>2062309479</v>
      </c>
      <c r="K32" s="2">
        <f t="shared" ref="K32:N32" si="5">K27-K28-K29-K30-K31</f>
        <v>1890167389</v>
      </c>
      <c r="L32" s="2">
        <f t="shared" si="5"/>
        <v>1637152320</v>
      </c>
      <c r="M32" s="2">
        <f t="shared" si="5"/>
        <v>1349475347</v>
      </c>
      <c r="N32" s="2">
        <f t="shared" si="5"/>
        <v>1249611088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6FB71-9B58-4907-8935-1F8F729A9A9C}">
  <dimension ref="B1:H17"/>
  <sheetViews>
    <sheetView zoomScale="110" zoomScaleNormal="110" workbookViewId="0">
      <pane ySplit="1" topLeftCell="A2" activePane="bottomLeft" state="frozen"/>
      <selection pane="bottomLeft" activeCell="E20" sqref="E20"/>
    </sheetView>
  </sheetViews>
  <sheetFormatPr defaultRowHeight="15" x14ac:dyDescent="0.25"/>
  <cols>
    <col min="3" max="3" width="15.140625" customWidth="1"/>
    <col min="5" max="5" width="21.140625" bestFit="1" customWidth="1"/>
    <col min="6" max="6" width="21.5703125" bestFit="1" customWidth="1"/>
    <col min="7" max="7" width="13.28515625" bestFit="1" customWidth="1"/>
  </cols>
  <sheetData>
    <row r="1" spans="2:8" s="1" customFormat="1" ht="96" customHeight="1" x14ac:dyDescent="0.25"/>
    <row r="2" spans="2:8" ht="31.5" x14ac:dyDescent="0.25">
      <c r="B2" s="8" t="s">
        <v>0</v>
      </c>
      <c r="C2" s="9" t="s">
        <v>6</v>
      </c>
      <c r="D2" s="9" t="s">
        <v>1</v>
      </c>
      <c r="E2" s="9" t="s">
        <v>7</v>
      </c>
      <c r="F2" s="9" t="s">
        <v>8</v>
      </c>
      <c r="G2" s="9" t="s">
        <v>9</v>
      </c>
      <c r="H2" s="23" t="s">
        <v>29</v>
      </c>
    </row>
    <row r="3" spans="2:8" x14ac:dyDescent="0.25">
      <c r="B3" s="6">
        <v>1</v>
      </c>
      <c r="C3" s="7" t="s">
        <v>3</v>
      </c>
      <c r="D3" s="7">
        <v>2019</v>
      </c>
      <c r="E3" s="2">
        <v>805930171000000</v>
      </c>
      <c r="F3" s="2">
        <v>670503469000000</v>
      </c>
      <c r="G3" s="22">
        <f>E3/F3</f>
        <v>1.2019776306332577</v>
      </c>
      <c r="H3" s="21">
        <f>G3</f>
        <v>1.2019776306332577</v>
      </c>
    </row>
    <row r="4" spans="2:8" x14ac:dyDescent="0.25">
      <c r="B4" s="6"/>
      <c r="C4" s="7" t="s">
        <v>3</v>
      </c>
      <c r="D4" s="7">
        <v>2020</v>
      </c>
      <c r="E4" s="2">
        <v>845417382000000</v>
      </c>
      <c r="F4" s="2">
        <v>724870192000000</v>
      </c>
      <c r="G4" s="22">
        <f t="shared" ref="G4:G17" si="0">E4/F4</f>
        <v>1.1663017617918547</v>
      </c>
      <c r="H4" s="21">
        <f t="shared" ref="H4:H17" si="1">G4</f>
        <v>1.1663017617918547</v>
      </c>
    </row>
    <row r="5" spans="2:8" x14ac:dyDescent="0.25">
      <c r="B5" s="6"/>
      <c r="C5" s="7" t="s">
        <v>3</v>
      </c>
      <c r="D5" s="7">
        <v>2021</v>
      </c>
      <c r="E5" s="2">
        <v>919875197000000</v>
      </c>
      <c r="F5" s="2">
        <v>799024502000000</v>
      </c>
      <c r="G5" s="22">
        <f t="shared" si="0"/>
        <v>1.151247796153315</v>
      </c>
      <c r="H5" s="21">
        <f t="shared" si="1"/>
        <v>1.151247796153315</v>
      </c>
    </row>
    <row r="6" spans="2:8" x14ac:dyDescent="0.25">
      <c r="B6" s="6"/>
      <c r="C6" s="7" t="s">
        <v>3</v>
      </c>
      <c r="D6" s="7">
        <v>2022</v>
      </c>
      <c r="E6" s="2">
        <v>981065066000000</v>
      </c>
      <c r="F6" s="2">
        <v>846399801000000</v>
      </c>
      <c r="G6" s="22">
        <f t="shared" si="0"/>
        <v>1.1591036113676969</v>
      </c>
      <c r="H6" s="21">
        <f t="shared" si="1"/>
        <v>1.1591036113676969</v>
      </c>
    </row>
    <row r="7" spans="2:8" x14ac:dyDescent="0.25">
      <c r="B7" s="3"/>
      <c r="C7" s="4" t="s">
        <v>3</v>
      </c>
      <c r="D7" s="4">
        <v>2023</v>
      </c>
      <c r="E7" s="5">
        <v>1033741892000000</v>
      </c>
      <c r="F7" s="5">
        <v>883984481000000</v>
      </c>
      <c r="G7" s="24">
        <f t="shared" si="0"/>
        <v>1.1694118100700006</v>
      </c>
      <c r="H7" s="25">
        <f t="shared" si="1"/>
        <v>1.1694118100700006</v>
      </c>
    </row>
    <row r="8" spans="2:8" x14ac:dyDescent="0.25">
      <c r="B8" s="6">
        <v>2</v>
      </c>
      <c r="C8" s="7" t="s">
        <v>4</v>
      </c>
      <c r="D8" s="7">
        <v>2019</v>
      </c>
      <c r="E8" s="2">
        <v>1360960487000000</v>
      </c>
      <c r="F8" s="2">
        <v>1162330697000000</v>
      </c>
      <c r="G8" s="22">
        <f t="shared" si="0"/>
        <v>1.1708892232758437</v>
      </c>
      <c r="H8" s="21">
        <f t="shared" si="1"/>
        <v>1.1708892232758437</v>
      </c>
    </row>
    <row r="9" spans="2:8" x14ac:dyDescent="0.25">
      <c r="B9" s="6"/>
      <c r="C9" s="7" t="s">
        <v>4</v>
      </c>
      <c r="D9" s="7">
        <v>2020</v>
      </c>
      <c r="E9" s="2">
        <v>1444109967000000</v>
      </c>
      <c r="F9" s="2">
        <v>1256828585000000</v>
      </c>
      <c r="G9" s="22">
        <f t="shared" si="0"/>
        <v>1.1490110777517046</v>
      </c>
      <c r="H9" s="21">
        <f t="shared" si="1"/>
        <v>1.1490110777517046</v>
      </c>
    </row>
    <row r="10" spans="2:8" x14ac:dyDescent="0.25">
      <c r="B10" s="6"/>
      <c r="C10" s="7" t="s">
        <v>4</v>
      </c>
      <c r="D10" s="7">
        <v>2021</v>
      </c>
      <c r="E10" s="2">
        <v>1581819983000000</v>
      </c>
      <c r="F10" s="2">
        <v>1363056228000000</v>
      </c>
      <c r="G10" s="22">
        <f t="shared" si="0"/>
        <v>1.1604950335181623</v>
      </c>
      <c r="H10" s="21">
        <f t="shared" si="1"/>
        <v>1.1604950335181623</v>
      </c>
    </row>
    <row r="11" spans="2:8" x14ac:dyDescent="0.25">
      <c r="B11" s="6"/>
      <c r="C11" s="7" t="s">
        <v>4</v>
      </c>
      <c r="D11" s="7">
        <v>2022</v>
      </c>
      <c r="E11" s="2">
        <v>1749335968000000</v>
      </c>
      <c r="F11" s="2">
        <v>1533869825000000</v>
      </c>
      <c r="G11" s="22">
        <f t="shared" si="0"/>
        <v>1.1404722483539305</v>
      </c>
      <c r="H11" s="21">
        <f t="shared" si="1"/>
        <v>1.1404722483539305</v>
      </c>
    </row>
    <row r="12" spans="2:8" x14ac:dyDescent="0.25">
      <c r="B12" s="3"/>
      <c r="C12" s="4" t="s">
        <v>4</v>
      </c>
      <c r="D12" s="4">
        <v>2023</v>
      </c>
      <c r="E12" s="5">
        <v>1836346996000000</v>
      </c>
      <c r="F12" s="5">
        <v>1611373588000000</v>
      </c>
      <c r="G12" s="24">
        <f t="shared" si="0"/>
        <v>1.1396159212707662</v>
      </c>
      <c r="H12" s="25">
        <f t="shared" si="1"/>
        <v>1.1396159212707662</v>
      </c>
    </row>
    <row r="13" spans="2:8" x14ac:dyDescent="0.25">
      <c r="B13" s="6">
        <v>3</v>
      </c>
      <c r="C13" s="7" t="s">
        <v>5</v>
      </c>
      <c r="D13" s="7">
        <v>2019</v>
      </c>
      <c r="E13" s="2">
        <v>1249611088000000</v>
      </c>
      <c r="F13" s="2">
        <v>1008224103000000</v>
      </c>
      <c r="G13" s="22">
        <f t="shared" si="0"/>
        <v>1.2394179868163695</v>
      </c>
      <c r="H13" s="21">
        <f t="shared" si="1"/>
        <v>1.2394179868163695</v>
      </c>
    </row>
    <row r="14" spans="2:8" x14ac:dyDescent="0.25">
      <c r="B14" s="6"/>
      <c r="C14" s="7" t="s">
        <v>5</v>
      </c>
      <c r="D14" s="7">
        <v>2020</v>
      </c>
      <c r="E14" s="2">
        <v>1349475347000000</v>
      </c>
      <c r="F14" s="2">
        <v>1125251562000000</v>
      </c>
      <c r="G14" s="22">
        <f t="shared" si="0"/>
        <v>1.1992654732257995</v>
      </c>
      <c r="H14" s="21">
        <f t="shared" si="1"/>
        <v>1.1992654732257995</v>
      </c>
    </row>
    <row r="15" spans="2:8" x14ac:dyDescent="0.25">
      <c r="B15" s="6"/>
      <c r="C15" s="7" t="s">
        <v>5</v>
      </c>
      <c r="D15" s="7">
        <v>2021</v>
      </c>
      <c r="E15" s="2">
        <v>1637152320000000</v>
      </c>
      <c r="F15" s="2">
        <v>1300678492000000</v>
      </c>
      <c r="G15" s="22">
        <f t="shared" si="0"/>
        <v>1.258691006324413</v>
      </c>
      <c r="H15" s="21">
        <f t="shared" si="1"/>
        <v>1.258691006324413</v>
      </c>
    </row>
    <row r="16" spans="2:8" x14ac:dyDescent="0.25">
      <c r="B16" s="6"/>
      <c r="C16" s="7" t="s">
        <v>5</v>
      </c>
      <c r="D16" s="7">
        <v>2022</v>
      </c>
      <c r="E16" s="2">
        <v>1890167389000000</v>
      </c>
      <c r="F16" s="2">
        <v>1516126545000000</v>
      </c>
      <c r="G16" s="22">
        <f t="shared" si="0"/>
        <v>1.2467081954560726</v>
      </c>
      <c r="H16" s="21">
        <f t="shared" si="1"/>
        <v>1.2467081954560726</v>
      </c>
    </row>
    <row r="17" spans="2:8" x14ac:dyDescent="0.25">
      <c r="B17" s="3"/>
      <c r="C17" s="4" t="s">
        <v>5</v>
      </c>
      <c r="D17" s="4">
        <v>2023</v>
      </c>
      <c r="E17" s="5">
        <v>2062309479000000</v>
      </c>
      <c r="F17" s="5">
        <v>1622828431000000</v>
      </c>
      <c r="G17" s="24">
        <f t="shared" si="0"/>
        <v>1.2708117750495584</v>
      </c>
      <c r="H17" s="25">
        <f t="shared" si="1"/>
        <v>1.2708117750495584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05E0F-B2BA-4EAD-86C2-0F1C7D313994}">
  <dimension ref="B1:G17"/>
  <sheetViews>
    <sheetView workbookViewId="0">
      <pane ySplit="1" topLeftCell="A2" activePane="bottomLeft" state="frozen"/>
      <selection pane="bottomLeft" activeCell="J9" sqref="J9"/>
    </sheetView>
  </sheetViews>
  <sheetFormatPr defaultRowHeight="15" x14ac:dyDescent="0.25"/>
  <cols>
    <col min="3" max="3" width="14.7109375" customWidth="1"/>
    <col min="5" max="5" width="21.42578125" bestFit="1" customWidth="1"/>
    <col min="6" max="6" width="24" bestFit="1" customWidth="1"/>
    <col min="7" max="7" width="12" bestFit="1" customWidth="1"/>
  </cols>
  <sheetData>
    <row r="1" spans="2:7" s="1" customFormat="1" ht="87.75" customHeight="1" x14ac:dyDescent="0.25"/>
    <row r="2" spans="2:7" ht="15.75" x14ac:dyDescent="0.25">
      <c r="B2" s="8" t="s">
        <v>0</v>
      </c>
      <c r="C2" s="9" t="s">
        <v>6</v>
      </c>
      <c r="D2" s="9" t="s">
        <v>1</v>
      </c>
      <c r="E2" s="9" t="s">
        <v>10</v>
      </c>
      <c r="F2" s="9" t="s">
        <v>11</v>
      </c>
      <c r="G2" s="9" t="s">
        <v>2</v>
      </c>
    </row>
    <row r="3" spans="2:7" x14ac:dyDescent="0.25">
      <c r="B3" s="6">
        <v>1</v>
      </c>
      <c r="C3" s="7" t="s">
        <v>3</v>
      </c>
      <c r="D3" s="7">
        <v>2019</v>
      </c>
      <c r="E3" s="11">
        <v>15508583000000</v>
      </c>
      <c r="F3" s="11">
        <v>845605208000000</v>
      </c>
      <c r="G3" s="22">
        <f>E3/F3</f>
        <v>1.8340216986932275E-2</v>
      </c>
    </row>
    <row r="4" spans="2:7" x14ac:dyDescent="0.25">
      <c r="B4" s="6"/>
      <c r="C4" s="7" t="s">
        <v>3</v>
      </c>
      <c r="D4" s="7">
        <v>2020</v>
      </c>
      <c r="E4" s="11">
        <v>3321442000000</v>
      </c>
      <c r="F4" s="11">
        <v>891337425000000</v>
      </c>
      <c r="G4" s="22">
        <f>E4/F4</f>
        <v>3.72635761367251E-3</v>
      </c>
    </row>
    <row r="5" spans="2:7" x14ac:dyDescent="0.25">
      <c r="B5" s="6"/>
      <c r="C5" s="7" t="s">
        <v>3</v>
      </c>
      <c r="D5" s="7">
        <v>2021</v>
      </c>
      <c r="E5" s="11">
        <v>10977051000000</v>
      </c>
      <c r="F5" s="11">
        <v>964837692000000</v>
      </c>
      <c r="G5" s="22">
        <f>E5/F5</f>
        <v>1.1377095952010134E-2</v>
      </c>
    </row>
    <row r="6" spans="2:7" x14ac:dyDescent="0.25">
      <c r="B6" s="6"/>
      <c r="C6" s="7" t="s">
        <v>3</v>
      </c>
      <c r="D6" s="7">
        <v>2022</v>
      </c>
      <c r="E6" s="11">
        <v>18481780000000</v>
      </c>
      <c r="F6" s="11">
        <v>1029836868000000</v>
      </c>
      <c r="G6" s="22">
        <f>E6/F6</f>
        <v>1.7946318076466457E-2</v>
      </c>
    </row>
    <row r="7" spans="2:7" x14ac:dyDescent="0.25">
      <c r="B7" s="3"/>
      <c r="C7" s="4" t="s">
        <v>3</v>
      </c>
      <c r="D7" s="4">
        <v>2023</v>
      </c>
      <c r="E7" s="13">
        <v>21106228000000</v>
      </c>
      <c r="F7" s="13">
        <v>1086663986000000</v>
      </c>
      <c r="G7" s="24">
        <f>E7/F7</f>
        <v>1.9422957116386849E-2</v>
      </c>
    </row>
    <row r="8" spans="2:7" x14ac:dyDescent="0.25">
      <c r="B8" s="14">
        <v>2</v>
      </c>
      <c r="C8" s="15" t="s">
        <v>4</v>
      </c>
      <c r="D8" s="15">
        <v>2019</v>
      </c>
      <c r="E8" s="11">
        <v>34413825000000</v>
      </c>
      <c r="F8" s="11">
        <v>1416758840000000</v>
      </c>
      <c r="G8" s="22">
        <f t="shared" ref="G8:G12" si="0">E8/F8</f>
        <v>2.4290531337005809E-2</v>
      </c>
    </row>
    <row r="9" spans="2:7" x14ac:dyDescent="0.25">
      <c r="B9" s="6"/>
      <c r="C9" s="7" t="s">
        <v>4</v>
      </c>
      <c r="D9" s="7">
        <v>2020</v>
      </c>
      <c r="E9" s="11">
        <v>18660393000000</v>
      </c>
      <c r="F9" s="11">
        <v>1511804628000000</v>
      </c>
      <c r="G9" s="22">
        <f t="shared" si="0"/>
        <v>1.2343124669942472E-2</v>
      </c>
    </row>
    <row r="10" spans="2:7" x14ac:dyDescent="0.25">
      <c r="B10" s="6"/>
      <c r="C10" s="7" t="s">
        <v>4</v>
      </c>
      <c r="D10" s="7">
        <v>2021</v>
      </c>
      <c r="E10" s="11">
        <v>30755766000000</v>
      </c>
      <c r="F10" s="11">
        <v>1678097734000000</v>
      </c>
      <c r="G10" s="22">
        <f t="shared" si="0"/>
        <v>1.8327756111492371E-2</v>
      </c>
    </row>
    <row r="11" spans="2:7" x14ac:dyDescent="0.25">
      <c r="B11" s="6"/>
      <c r="C11" s="7" t="s">
        <v>4</v>
      </c>
      <c r="D11" s="7">
        <v>2022</v>
      </c>
      <c r="E11" s="11">
        <v>51408207000000</v>
      </c>
      <c r="F11" s="11">
        <v>1865639010000000</v>
      </c>
      <c r="G11" s="22">
        <f t="shared" si="0"/>
        <v>2.755528091149852E-2</v>
      </c>
    </row>
    <row r="12" spans="2:7" x14ac:dyDescent="0.25">
      <c r="B12" s="3"/>
      <c r="C12" s="4" t="s">
        <v>4</v>
      </c>
      <c r="D12" s="4">
        <v>2023</v>
      </c>
      <c r="E12" s="13">
        <v>60425048000000</v>
      </c>
      <c r="F12" s="13">
        <v>1965007030000000</v>
      </c>
      <c r="G12" s="24">
        <f t="shared" si="0"/>
        <v>3.0750550546376418E-2</v>
      </c>
    </row>
    <row r="13" spans="2:7" x14ac:dyDescent="0.25">
      <c r="B13" s="14">
        <v>3</v>
      </c>
      <c r="C13" s="15" t="s">
        <v>5</v>
      </c>
      <c r="D13" s="15">
        <v>2019</v>
      </c>
      <c r="E13" s="11">
        <v>28455592000000</v>
      </c>
      <c r="F13" s="11">
        <v>1411244042000000</v>
      </c>
      <c r="G13" s="22">
        <f>E13/F13</f>
        <v>2.0163480697266957E-2</v>
      </c>
    </row>
    <row r="14" spans="2:7" x14ac:dyDescent="0.25">
      <c r="B14" s="6"/>
      <c r="C14" s="7" t="s">
        <v>5</v>
      </c>
      <c r="D14" s="7">
        <v>2020</v>
      </c>
      <c r="E14" s="11">
        <v>18398928000000</v>
      </c>
      <c r="F14" s="11">
        <v>1541964567000000</v>
      </c>
      <c r="G14" s="22">
        <f t="shared" ref="G14:G17" si="1">E14/F14</f>
        <v>1.1932134105906468E-2</v>
      </c>
    </row>
    <row r="15" spans="2:7" x14ac:dyDescent="0.25">
      <c r="B15" s="6"/>
      <c r="C15" s="7" t="s">
        <v>5</v>
      </c>
      <c r="D15" s="7">
        <v>2021</v>
      </c>
      <c r="E15" s="11">
        <v>30551097000000</v>
      </c>
      <c r="F15" s="11">
        <v>1725611128000000</v>
      </c>
      <c r="G15" s="22">
        <f t="shared" si="1"/>
        <v>1.7704508567587308E-2</v>
      </c>
    </row>
    <row r="16" spans="2:7" x14ac:dyDescent="0.25">
      <c r="B16" s="6"/>
      <c r="C16" s="7" t="s">
        <v>5</v>
      </c>
      <c r="D16" s="7">
        <v>2022</v>
      </c>
      <c r="E16" s="11">
        <v>44952368000000</v>
      </c>
      <c r="F16" s="11">
        <v>1992544687000000</v>
      </c>
      <c r="G16" s="22">
        <f t="shared" si="1"/>
        <v>2.2560280978029579E-2</v>
      </c>
    </row>
    <row r="17" spans="2:7" x14ac:dyDescent="0.25">
      <c r="B17" s="3"/>
      <c r="C17" s="4" t="s">
        <v>5</v>
      </c>
      <c r="D17" s="4">
        <v>2023</v>
      </c>
      <c r="E17" s="13">
        <v>60051870000000</v>
      </c>
      <c r="F17" s="13">
        <v>2174219449000000</v>
      </c>
      <c r="G17" s="24">
        <f t="shared" si="1"/>
        <v>2.7619967261179622E-2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8CCE8-86C9-4320-AA03-A0EBCA9693CA}">
  <dimension ref="B1:G17"/>
  <sheetViews>
    <sheetView zoomScaleNormal="100" workbookViewId="0">
      <pane ySplit="1" topLeftCell="A2" activePane="bottomLeft" state="frozen"/>
      <selection pane="bottomLeft" activeCell="D16" sqref="D16"/>
    </sheetView>
  </sheetViews>
  <sheetFormatPr defaultRowHeight="15" x14ac:dyDescent="0.25"/>
  <cols>
    <col min="3" max="3" width="15.42578125" customWidth="1"/>
    <col min="5" max="6" width="24" bestFit="1" customWidth="1"/>
    <col min="7" max="7" width="12" bestFit="1" customWidth="1"/>
  </cols>
  <sheetData>
    <row r="1" spans="2:7" s="1" customFormat="1" ht="104.25" customHeight="1" x14ac:dyDescent="0.25"/>
    <row r="2" spans="2:7" ht="31.5" x14ac:dyDescent="0.25">
      <c r="B2" s="8" t="s">
        <v>0</v>
      </c>
      <c r="C2" s="9" t="s">
        <v>6</v>
      </c>
      <c r="D2" s="9" t="s">
        <v>1</v>
      </c>
      <c r="E2" s="9" t="s">
        <v>12</v>
      </c>
      <c r="F2" s="9" t="s">
        <v>11</v>
      </c>
      <c r="G2" s="9" t="s">
        <v>13</v>
      </c>
    </row>
    <row r="3" spans="2:7" x14ac:dyDescent="0.25">
      <c r="B3" s="14">
        <v>1</v>
      </c>
      <c r="C3" s="15" t="s">
        <v>3</v>
      </c>
      <c r="D3" s="15">
        <v>2019</v>
      </c>
      <c r="E3" s="16">
        <v>688489442000000</v>
      </c>
      <c r="F3" s="17">
        <f>'Return on Asset'!F3</f>
        <v>845605208000000</v>
      </c>
      <c r="G3" s="26">
        <f>E3/F3</f>
        <v>0.81419725834990364</v>
      </c>
    </row>
    <row r="4" spans="2:7" x14ac:dyDescent="0.25">
      <c r="B4" s="6"/>
      <c r="C4" s="7" t="s">
        <v>3</v>
      </c>
      <c r="D4" s="7">
        <v>2020</v>
      </c>
      <c r="E4" s="12">
        <v>746235663000000</v>
      </c>
      <c r="F4" s="10">
        <f>'Return on Asset'!F4</f>
        <v>891337425000000</v>
      </c>
      <c r="G4" s="22">
        <f t="shared" ref="G4:G12" si="0">E4/F4</f>
        <v>0.83720894250569589</v>
      </c>
    </row>
    <row r="5" spans="2:7" x14ac:dyDescent="0.25">
      <c r="B5" s="6"/>
      <c r="C5" s="7" t="s">
        <v>3</v>
      </c>
      <c r="D5" s="7">
        <v>2021</v>
      </c>
      <c r="E5" s="12">
        <v>838317715000000</v>
      </c>
      <c r="F5" s="10">
        <f>'Return on Asset'!F5</f>
        <v>964837692000000</v>
      </c>
      <c r="G5" s="22">
        <f t="shared" si="0"/>
        <v>0.86886916001619052</v>
      </c>
    </row>
    <row r="6" spans="2:7" x14ac:dyDescent="0.25">
      <c r="B6" s="6"/>
      <c r="C6" s="7" t="s">
        <v>3</v>
      </c>
      <c r="D6" s="7">
        <v>2022</v>
      </c>
      <c r="E6" s="12">
        <v>889639206000000</v>
      </c>
      <c r="F6" s="10">
        <f>'Return on Asset'!F6</f>
        <v>1029836868000000</v>
      </c>
      <c r="G6" s="22">
        <f t="shared" si="0"/>
        <v>0.86386420378183626</v>
      </c>
    </row>
    <row r="7" spans="2:7" x14ac:dyDescent="0.25">
      <c r="B7" s="3"/>
      <c r="C7" s="4" t="s">
        <v>3</v>
      </c>
      <c r="D7" s="4">
        <v>2023</v>
      </c>
      <c r="E7" s="13">
        <v>931931466000000</v>
      </c>
      <c r="F7" s="18">
        <f>'Return on Asset'!F7</f>
        <v>1086663986000000</v>
      </c>
      <c r="G7" s="24">
        <f t="shared" si="0"/>
        <v>0.85760775916613474</v>
      </c>
    </row>
    <row r="8" spans="2:7" x14ac:dyDescent="0.25">
      <c r="B8" s="6">
        <v>2</v>
      </c>
      <c r="C8" s="7" t="s">
        <v>4</v>
      </c>
      <c r="D8" s="7">
        <v>2019</v>
      </c>
      <c r="E8" s="12">
        <v>1183155670000000</v>
      </c>
      <c r="F8" s="10">
        <f>'Return on Asset'!F8</f>
        <v>1416758840000000</v>
      </c>
      <c r="G8" s="22">
        <f t="shared" si="0"/>
        <v>0.83511437274674072</v>
      </c>
    </row>
    <row r="9" spans="2:7" x14ac:dyDescent="0.25">
      <c r="B9" s="6"/>
      <c r="C9" s="7" t="s">
        <v>4</v>
      </c>
      <c r="D9" s="7">
        <v>2020</v>
      </c>
      <c r="E9" s="12">
        <v>1278346276000000</v>
      </c>
      <c r="F9" s="10">
        <f>'Return on Asset'!F9</f>
        <v>1511804628000000</v>
      </c>
      <c r="G9" s="22">
        <f>E9/F9</f>
        <v>0.84557637430383625</v>
      </c>
    </row>
    <row r="10" spans="2:7" x14ac:dyDescent="0.25">
      <c r="B10" s="6"/>
      <c r="C10" s="7" t="s">
        <v>4</v>
      </c>
      <c r="D10" s="7">
        <v>2021</v>
      </c>
      <c r="E10" s="12">
        <v>1386310930000000</v>
      </c>
      <c r="F10" s="10">
        <f>'Return on Asset'!F10</f>
        <v>1678097734000000</v>
      </c>
      <c r="G10" s="22">
        <f t="shared" si="0"/>
        <v>0.82612049460046522</v>
      </c>
    </row>
    <row r="11" spans="2:7" x14ac:dyDescent="0.25">
      <c r="B11" s="6"/>
      <c r="C11" s="7" t="s">
        <v>4</v>
      </c>
      <c r="D11" s="7">
        <v>2022</v>
      </c>
      <c r="E11" s="12">
        <v>1562243693000000</v>
      </c>
      <c r="F11" s="10">
        <f>'Return on Asset'!F11</f>
        <v>1865639010000000</v>
      </c>
      <c r="G11" s="22">
        <f t="shared" si="0"/>
        <v>0.83737726571229876</v>
      </c>
    </row>
    <row r="12" spans="2:7" x14ac:dyDescent="0.25">
      <c r="B12" s="3"/>
      <c r="C12" s="4" t="s">
        <v>4</v>
      </c>
      <c r="D12" s="4">
        <v>2023</v>
      </c>
      <c r="E12" s="13">
        <v>1648534888000000</v>
      </c>
      <c r="F12" s="18">
        <f>'Return on Asset'!F12</f>
        <v>1965007030000000</v>
      </c>
      <c r="G12" s="24">
        <f t="shared" si="0"/>
        <v>0.83894605099707964</v>
      </c>
    </row>
    <row r="13" spans="2:7" x14ac:dyDescent="0.25">
      <c r="B13" s="6">
        <v>3</v>
      </c>
      <c r="C13" s="7" t="s">
        <v>5</v>
      </c>
      <c r="D13" s="7">
        <v>2019</v>
      </c>
      <c r="E13" s="12">
        <v>1051606233000000</v>
      </c>
      <c r="F13" s="10">
        <f>'Return on Asset'!F13</f>
        <v>1411244042000000</v>
      </c>
      <c r="G13" s="22">
        <f>E13/F13</f>
        <v>0.74516256699987538</v>
      </c>
    </row>
    <row r="14" spans="2:7" x14ac:dyDescent="0.25">
      <c r="B14" s="6"/>
      <c r="C14" s="7" t="s">
        <v>5</v>
      </c>
      <c r="D14" s="7">
        <v>2020</v>
      </c>
      <c r="E14" s="12">
        <v>1186905382000000</v>
      </c>
      <c r="F14" s="10">
        <f>'Return on Asset'!F14</f>
        <v>1541964567000000</v>
      </c>
      <c r="G14" s="22">
        <f t="shared" ref="G14:G17" si="1">E14/F14</f>
        <v>0.76973583401414181</v>
      </c>
    </row>
    <row r="15" spans="2:7" x14ac:dyDescent="0.25">
      <c r="B15" s="6"/>
      <c r="C15" s="7" t="s">
        <v>5</v>
      </c>
      <c r="D15" s="7">
        <v>2021</v>
      </c>
      <c r="E15" s="12">
        <v>1326592237000000</v>
      </c>
      <c r="F15" s="10">
        <f>'Return on Asset'!F15</f>
        <v>1725611128000000</v>
      </c>
      <c r="G15" s="22">
        <f t="shared" si="1"/>
        <v>0.76876662156063702</v>
      </c>
    </row>
    <row r="16" spans="2:7" x14ac:dyDescent="0.25">
      <c r="B16" s="6"/>
      <c r="C16" s="7" t="s">
        <v>5</v>
      </c>
      <c r="D16" s="7">
        <v>2022</v>
      </c>
      <c r="E16" s="12">
        <v>1544096631000000</v>
      </c>
      <c r="F16" s="10">
        <f>'Return on Asset'!F16</f>
        <v>1992544687000000</v>
      </c>
      <c r="G16" s="22">
        <f t="shared" si="1"/>
        <v>0.7749370144991885</v>
      </c>
    </row>
    <row r="17" spans="2:7" x14ac:dyDescent="0.25">
      <c r="B17" s="3"/>
      <c r="C17" s="4" t="s">
        <v>5</v>
      </c>
      <c r="D17" s="4">
        <v>2023</v>
      </c>
      <c r="E17" s="13">
        <v>1660442815000000</v>
      </c>
      <c r="F17" s="18">
        <f>'Return on Asset'!F17</f>
        <v>2174219449000000</v>
      </c>
      <c r="G17" s="24">
        <f t="shared" si="1"/>
        <v>0.76369605458349477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F6CD8-8F8D-4735-B8CF-A97A17E3E077}">
  <dimension ref="B1:I17"/>
  <sheetViews>
    <sheetView zoomScaleNormal="100" workbookViewId="0">
      <pane ySplit="1" topLeftCell="A2" activePane="bottomLeft" state="frozen"/>
      <selection pane="bottomLeft" activeCell="J8" sqref="J8"/>
    </sheetView>
  </sheetViews>
  <sheetFormatPr defaultRowHeight="15" x14ac:dyDescent="0.25"/>
  <cols>
    <col min="3" max="3" width="15.42578125" customWidth="1"/>
  </cols>
  <sheetData>
    <row r="1" spans="2:9" s="1" customFormat="1" ht="151.5" customHeight="1" x14ac:dyDescent="0.25"/>
    <row r="2" spans="2:9" ht="31.5" x14ac:dyDescent="0.25">
      <c r="B2" s="8" t="s">
        <v>0</v>
      </c>
      <c r="C2" s="9" t="s">
        <v>6</v>
      </c>
      <c r="D2" s="9" t="s">
        <v>1</v>
      </c>
      <c r="E2" s="9" t="s">
        <v>14</v>
      </c>
      <c r="F2" s="9" t="s">
        <v>15</v>
      </c>
      <c r="G2" s="9" t="s">
        <v>16</v>
      </c>
    </row>
    <row r="3" spans="2:9" x14ac:dyDescent="0.25">
      <c r="B3" s="14">
        <v>1</v>
      </c>
      <c r="C3" s="15" t="s">
        <v>3</v>
      </c>
      <c r="D3" s="15">
        <v>2019</v>
      </c>
      <c r="E3" s="2">
        <v>7850</v>
      </c>
      <c r="F3" s="2">
        <v>8800</v>
      </c>
      <c r="G3" s="22">
        <f>(E3-F3)/F3</f>
        <v>-0.10795454545454546</v>
      </c>
      <c r="I3" s="2"/>
    </row>
    <row r="4" spans="2:9" x14ac:dyDescent="0.25">
      <c r="B4" s="6"/>
      <c r="C4" s="7" t="s">
        <v>3</v>
      </c>
      <c r="D4" s="7">
        <v>2020</v>
      </c>
      <c r="E4" s="2">
        <v>6175</v>
      </c>
      <c r="F4" s="2">
        <v>7850</v>
      </c>
      <c r="G4" s="22">
        <f t="shared" ref="G4:G17" si="0">(E4-F4)/F4</f>
        <v>-0.21337579617834396</v>
      </c>
    </row>
    <row r="5" spans="2:9" x14ac:dyDescent="0.25">
      <c r="B5" s="6"/>
      <c r="C5" s="7" t="s">
        <v>3</v>
      </c>
      <c r="D5" s="7">
        <v>2021</v>
      </c>
      <c r="E5" s="2">
        <v>6750</v>
      </c>
      <c r="F5" s="2">
        <v>6175</v>
      </c>
      <c r="G5" s="22">
        <f t="shared" si="0"/>
        <v>9.3117408906882596E-2</v>
      </c>
    </row>
    <row r="6" spans="2:9" x14ac:dyDescent="0.25">
      <c r="B6" s="6"/>
      <c r="C6" s="7" t="s">
        <v>3</v>
      </c>
      <c r="D6" s="7">
        <v>2022</v>
      </c>
      <c r="E6" s="2">
        <v>9225</v>
      </c>
      <c r="F6" s="2">
        <v>6750</v>
      </c>
      <c r="G6" s="22">
        <f t="shared" si="0"/>
        <v>0.36666666666666664</v>
      </c>
    </row>
    <row r="7" spans="2:9" x14ac:dyDescent="0.25">
      <c r="B7" s="3"/>
      <c r="C7" s="4" t="s">
        <v>3</v>
      </c>
      <c r="D7" s="4">
        <v>2023</v>
      </c>
      <c r="E7" s="5">
        <v>5375</v>
      </c>
      <c r="F7" s="5">
        <v>9225</v>
      </c>
      <c r="G7" s="24">
        <f t="shared" si="0"/>
        <v>-0.41734417344173441</v>
      </c>
    </row>
    <row r="8" spans="2:9" x14ac:dyDescent="0.25">
      <c r="B8" s="14">
        <v>2</v>
      </c>
      <c r="C8" s="15" t="s">
        <v>4</v>
      </c>
      <c r="D8" s="15">
        <v>2019</v>
      </c>
      <c r="E8" s="2">
        <v>4400</v>
      </c>
      <c r="F8" s="2">
        <v>3660</v>
      </c>
      <c r="G8" s="22">
        <f t="shared" si="0"/>
        <v>0.20218579234972678</v>
      </c>
    </row>
    <row r="9" spans="2:9" x14ac:dyDescent="0.25">
      <c r="B9" s="6"/>
      <c r="C9" s="7" t="s">
        <v>4</v>
      </c>
      <c r="D9" s="7">
        <v>2020</v>
      </c>
      <c r="E9" s="2">
        <v>4170</v>
      </c>
      <c r="F9" s="2">
        <v>4400</v>
      </c>
      <c r="G9" s="22">
        <f t="shared" si="0"/>
        <v>-5.2272727272727269E-2</v>
      </c>
    </row>
    <row r="10" spans="2:9" x14ac:dyDescent="0.25">
      <c r="B10" s="6"/>
      <c r="C10" s="7" t="s">
        <v>4</v>
      </c>
      <c r="D10" s="7">
        <v>2021</v>
      </c>
      <c r="E10" s="2">
        <v>4110</v>
      </c>
      <c r="F10" s="2">
        <v>4170</v>
      </c>
      <c r="G10" s="22">
        <f t="shared" si="0"/>
        <v>-1.4388489208633094E-2</v>
      </c>
    </row>
    <row r="11" spans="2:9" x14ac:dyDescent="0.25">
      <c r="B11" s="6"/>
      <c r="C11" s="7" t="s">
        <v>4</v>
      </c>
      <c r="D11" s="7">
        <v>2022</v>
      </c>
      <c r="E11" s="2">
        <v>4940</v>
      </c>
      <c r="F11" s="2">
        <v>4110</v>
      </c>
      <c r="G11" s="22">
        <f t="shared" si="0"/>
        <v>0.20194647201946472</v>
      </c>
    </row>
    <row r="12" spans="2:9" x14ac:dyDescent="0.25">
      <c r="B12" s="3"/>
      <c r="C12" s="4" t="s">
        <v>4</v>
      </c>
      <c r="D12" s="4">
        <v>2023</v>
      </c>
      <c r="E12" s="5">
        <v>5725</v>
      </c>
      <c r="F12" s="5">
        <v>4940</v>
      </c>
      <c r="G12" s="24">
        <f t="shared" si="0"/>
        <v>0.15890688259109312</v>
      </c>
    </row>
    <row r="13" spans="2:9" x14ac:dyDescent="0.25">
      <c r="B13" s="14">
        <v>3</v>
      </c>
      <c r="C13" s="15" t="s">
        <v>5</v>
      </c>
      <c r="D13" s="15">
        <v>2019</v>
      </c>
      <c r="E13" s="2">
        <v>7675</v>
      </c>
      <c r="F13" s="2">
        <v>7375</v>
      </c>
      <c r="G13" s="22">
        <f t="shared" si="0"/>
        <v>4.0677966101694912E-2</v>
      </c>
    </row>
    <row r="14" spans="2:9" x14ac:dyDescent="0.25">
      <c r="B14" s="6"/>
      <c r="C14" s="7" t="s">
        <v>5</v>
      </c>
      <c r="D14" s="7">
        <v>2020</v>
      </c>
      <c r="E14" s="2">
        <v>6325</v>
      </c>
      <c r="F14" s="2">
        <v>7675</v>
      </c>
      <c r="G14" s="22">
        <f t="shared" si="0"/>
        <v>-0.1758957654723127</v>
      </c>
    </row>
    <row r="15" spans="2:9" x14ac:dyDescent="0.25">
      <c r="B15" s="6"/>
      <c r="C15" s="7" t="s">
        <v>5</v>
      </c>
      <c r="D15" s="7">
        <v>2021</v>
      </c>
      <c r="E15" s="2">
        <v>7025</v>
      </c>
      <c r="F15" s="2">
        <v>6325</v>
      </c>
      <c r="G15" s="22">
        <f t="shared" si="0"/>
        <v>0.11067193675889328</v>
      </c>
    </row>
    <row r="16" spans="2:9" x14ac:dyDescent="0.25">
      <c r="B16" s="6"/>
      <c r="C16" s="7" t="s">
        <v>5</v>
      </c>
      <c r="D16" s="7">
        <v>2022</v>
      </c>
      <c r="E16" s="2">
        <v>9925</v>
      </c>
      <c r="F16" s="2">
        <v>7025</v>
      </c>
      <c r="G16" s="22">
        <f t="shared" si="0"/>
        <v>0.41281138790035588</v>
      </c>
    </row>
    <row r="17" spans="2:7" x14ac:dyDescent="0.25">
      <c r="B17" s="3"/>
      <c r="C17" s="4" t="s">
        <v>5</v>
      </c>
      <c r="D17" s="4">
        <v>2023</v>
      </c>
      <c r="E17" s="5">
        <v>6050</v>
      </c>
      <c r="F17" s="5">
        <v>9925</v>
      </c>
      <c r="G17" s="24">
        <f t="shared" si="0"/>
        <v>-0.39042821158690177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0CB01-68FF-477B-8B98-B934ED25C779}">
  <sheetPr>
    <tabColor theme="5"/>
  </sheetPr>
  <dimension ref="A1:G16"/>
  <sheetViews>
    <sheetView tabSelected="1" workbookViewId="0">
      <selection activeCell="H11" sqref="H11"/>
    </sheetView>
  </sheetViews>
  <sheetFormatPr defaultRowHeight="15" x14ac:dyDescent="0.25"/>
  <cols>
    <col min="1" max="1" width="4.140625" bestFit="1" customWidth="1"/>
    <col min="2" max="2" width="15.42578125" customWidth="1"/>
    <col min="4" max="4" width="12.7109375" bestFit="1" customWidth="1"/>
    <col min="7" max="7" width="13.42578125" bestFit="1" customWidth="1"/>
  </cols>
  <sheetData>
    <row r="1" spans="1:7" ht="16.5" thickBot="1" x14ac:dyDescent="0.3">
      <c r="A1" s="27" t="s">
        <v>33</v>
      </c>
      <c r="B1" s="28" t="s">
        <v>34</v>
      </c>
      <c r="C1" s="28" t="s">
        <v>35</v>
      </c>
      <c r="D1" s="29" t="s">
        <v>9</v>
      </c>
      <c r="E1" s="29" t="s">
        <v>2</v>
      </c>
      <c r="F1" s="29" t="s">
        <v>32</v>
      </c>
      <c r="G1" s="29" t="s">
        <v>16</v>
      </c>
    </row>
    <row r="2" spans="1:7" x14ac:dyDescent="0.25">
      <c r="A2" s="6">
        <v>1</v>
      </c>
      <c r="B2" s="7" t="s">
        <v>3</v>
      </c>
      <c r="C2" s="7">
        <v>2019</v>
      </c>
      <c r="D2" s="22">
        <f>'Current Ratio'!G3</f>
        <v>1.2019776306332577</v>
      </c>
      <c r="E2" s="22">
        <f>'Return on Asset'!G3</f>
        <v>1.8340216986932275E-2</v>
      </c>
      <c r="F2" s="22">
        <f>'Debt to Asset Ratio'!G3</f>
        <v>0.81419725834990364</v>
      </c>
      <c r="G2" s="22">
        <f>'Return Saham'!G3</f>
        <v>-0.10795454545454546</v>
      </c>
    </row>
    <row r="3" spans="1:7" x14ac:dyDescent="0.25">
      <c r="A3" s="6"/>
      <c r="B3" s="7" t="s">
        <v>3</v>
      </c>
      <c r="C3" s="7">
        <v>2020</v>
      </c>
      <c r="D3" s="22">
        <f>'Current Ratio'!G4</f>
        <v>1.1663017617918547</v>
      </c>
      <c r="E3" s="22">
        <f>'Return on Asset'!G4</f>
        <v>3.72635761367251E-3</v>
      </c>
      <c r="F3" s="22">
        <f>'Debt to Asset Ratio'!G4</f>
        <v>0.83720894250569589</v>
      </c>
      <c r="G3" s="22">
        <f>'Return Saham'!G4</f>
        <v>-0.21337579617834396</v>
      </c>
    </row>
    <row r="4" spans="1:7" x14ac:dyDescent="0.25">
      <c r="A4" s="6"/>
      <c r="B4" s="7" t="s">
        <v>3</v>
      </c>
      <c r="C4" s="7">
        <v>2021</v>
      </c>
      <c r="D4" s="22">
        <f>'Current Ratio'!G5</f>
        <v>1.151247796153315</v>
      </c>
      <c r="E4" s="22">
        <f>'Return on Asset'!G5</f>
        <v>1.1377095952010134E-2</v>
      </c>
      <c r="F4" s="22">
        <f>'Debt to Asset Ratio'!G5</f>
        <v>0.86886916001619052</v>
      </c>
      <c r="G4" s="22">
        <f>'Return Saham'!G5</f>
        <v>9.3117408906882596E-2</v>
      </c>
    </row>
    <row r="5" spans="1:7" x14ac:dyDescent="0.25">
      <c r="A5" s="6"/>
      <c r="B5" s="7" t="s">
        <v>3</v>
      </c>
      <c r="C5" s="7">
        <v>2022</v>
      </c>
      <c r="D5" s="22">
        <f>'Current Ratio'!G6</f>
        <v>1.1591036113676969</v>
      </c>
      <c r="E5" s="22">
        <f>'Return on Asset'!G6</f>
        <v>1.7946318076466457E-2</v>
      </c>
      <c r="F5" s="22">
        <f>'Debt to Asset Ratio'!G6</f>
        <v>0.86386420378183626</v>
      </c>
      <c r="G5" s="22">
        <f>'Return Saham'!G6</f>
        <v>0.36666666666666664</v>
      </c>
    </row>
    <row r="6" spans="1:7" x14ac:dyDescent="0.25">
      <c r="A6" s="3"/>
      <c r="B6" s="4" t="s">
        <v>3</v>
      </c>
      <c r="C6" s="4">
        <v>2023</v>
      </c>
      <c r="D6" s="24">
        <f>'Current Ratio'!G7</f>
        <v>1.1694118100700006</v>
      </c>
      <c r="E6" s="24">
        <f>'Return on Asset'!G7</f>
        <v>1.9422957116386849E-2</v>
      </c>
      <c r="F6" s="24">
        <f>'Debt to Asset Ratio'!G7</f>
        <v>0.85760775916613474</v>
      </c>
      <c r="G6" s="24">
        <f>'Return Saham'!G7</f>
        <v>-0.41734417344173441</v>
      </c>
    </row>
    <row r="7" spans="1:7" x14ac:dyDescent="0.25">
      <c r="A7" s="6">
        <v>2</v>
      </c>
      <c r="B7" s="7" t="s">
        <v>4</v>
      </c>
      <c r="C7" s="7">
        <v>2019</v>
      </c>
      <c r="D7" s="22">
        <f>'Current Ratio'!G8</f>
        <v>1.1708892232758437</v>
      </c>
      <c r="E7" s="22">
        <f>'Return on Asset'!G8</f>
        <v>2.4290531337005809E-2</v>
      </c>
      <c r="F7" s="22">
        <f>'Debt to Asset Ratio'!G8</f>
        <v>0.83511437274674072</v>
      </c>
      <c r="G7" s="22">
        <f>'Return Saham'!G8</f>
        <v>0.20218579234972678</v>
      </c>
    </row>
    <row r="8" spans="1:7" x14ac:dyDescent="0.25">
      <c r="A8" s="6"/>
      <c r="B8" s="7" t="s">
        <v>4</v>
      </c>
      <c r="C8" s="7">
        <v>2020</v>
      </c>
      <c r="D8" s="22">
        <f>'Current Ratio'!G9</f>
        <v>1.1490110777517046</v>
      </c>
      <c r="E8" s="22">
        <f>'Return on Asset'!G9</f>
        <v>1.2343124669942472E-2</v>
      </c>
      <c r="F8" s="22">
        <f>'Debt to Asset Ratio'!G9</f>
        <v>0.84557637430383625</v>
      </c>
      <c r="G8" s="22">
        <f>'Return Saham'!G9</f>
        <v>-5.2272727272727269E-2</v>
      </c>
    </row>
    <row r="9" spans="1:7" x14ac:dyDescent="0.25">
      <c r="A9" s="6"/>
      <c r="B9" s="7" t="s">
        <v>4</v>
      </c>
      <c r="C9" s="7">
        <v>2021</v>
      </c>
      <c r="D9" s="22">
        <f>'Current Ratio'!G10</f>
        <v>1.1604950335181623</v>
      </c>
      <c r="E9" s="22">
        <f>'Return on Asset'!G10</f>
        <v>1.8327756111492371E-2</v>
      </c>
      <c r="F9" s="22">
        <f>'Debt to Asset Ratio'!G10</f>
        <v>0.82612049460046522</v>
      </c>
      <c r="G9" s="22">
        <f>'Return Saham'!G10</f>
        <v>-1.4388489208633094E-2</v>
      </c>
    </row>
    <row r="10" spans="1:7" x14ac:dyDescent="0.25">
      <c r="A10" s="6"/>
      <c r="B10" s="7" t="s">
        <v>4</v>
      </c>
      <c r="C10" s="7">
        <v>2022</v>
      </c>
      <c r="D10" s="22">
        <f>'Current Ratio'!G11</f>
        <v>1.1404722483539305</v>
      </c>
      <c r="E10" s="22">
        <f>'Return on Asset'!G11</f>
        <v>2.755528091149852E-2</v>
      </c>
      <c r="F10" s="22">
        <f>'Debt to Asset Ratio'!G11</f>
        <v>0.83737726571229876</v>
      </c>
      <c r="G10" s="22">
        <f>'Return Saham'!G11</f>
        <v>0.20194647201946472</v>
      </c>
    </row>
    <row r="11" spans="1:7" x14ac:dyDescent="0.25">
      <c r="A11" s="3"/>
      <c r="B11" s="4" t="s">
        <v>4</v>
      </c>
      <c r="C11" s="4">
        <v>2023</v>
      </c>
      <c r="D11" s="24">
        <f>'Current Ratio'!G12</f>
        <v>1.1396159212707662</v>
      </c>
      <c r="E11" s="24">
        <f>'Return on Asset'!G12</f>
        <v>3.0750550546376418E-2</v>
      </c>
      <c r="F11" s="24">
        <f>'Debt to Asset Ratio'!G12</f>
        <v>0.83894605099707964</v>
      </c>
      <c r="G11" s="24">
        <f>'Return Saham'!G12</f>
        <v>0.15890688259109312</v>
      </c>
    </row>
    <row r="12" spans="1:7" x14ac:dyDescent="0.25">
      <c r="A12" s="6">
        <v>3</v>
      </c>
      <c r="B12" s="7" t="s">
        <v>5</v>
      </c>
      <c r="C12" s="7">
        <v>2019</v>
      </c>
      <c r="D12" s="22">
        <f>'Current Ratio'!G13</f>
        <v>1.2394179868163695</v>
      </c>
      <c r="E12" s="22">
        <f>'Return on Asset'!G13</f>
        <v>2.0163480697266957E-2</v>
      </c>
      <c r="F12" s="22">
        <f>'Debt to Asset Ratio'!G13</f>
        <v>0.74516256699987538</v>
      </c>
      <c r="G12" s="22">
        <f>'Return Saham'!G13</f>
        <v>4.0677966101694912E-2</v>
      </c>
    </row>
    <row r="13" spans="1:7" x14ac:dyDescent="0.25">
      <c r="A13" s="6"/>
      <c r="B13" s="7" t="s">
        <v>5</v>
      </c>
      <c r="C13" s="7">
        <v>2020</v>
      </c>
      <c r="D13" s="22">
        <f>'Current Ratio'!G14</f>
        <v>1.1992654732257995</v>
      </c>
      <c r="E13" s="22">
        <f>'Return on Asset'!G14</f>
        <v>1.1932134105906468E-2</v>
      </c>
      <c r="F13" s="22">
        <f>'Debt to Asset Ratio'!G14</f>
        <v>0.76973583401414181</v>
      </c>
      <c r="G13" s="22">
        <f>'Return Saham'!G14</f>
        <v>-0.1758957654723127</v>
      </c>
    </row>
    <row r="14" spans="1:7" x14ac:dyDescent="0.25">
      <c r="A14" s="6"/>
      <c r="B14" s="7" t="s">
        <v>5</v>
      </c>
      <c r="C14" s="7">
        <v>2021</v>
      </c>
      <c r="D14" s="22">
        <f>'Current Ratio'!G15</f>
        <v>1.258691006324413</v>
      </c>
      <c r="E14" s="22">
        <f>'Return on Asset'!G15</f>
        <v>1.7704508567587308E-2</v>
      </c>
      <c r="F14" s="22">
        <f>'Debt to Asset Ratio'!G15</f>
        <v>0.76876662156063702</v>
      </c>
      <c r="G14" s="22">
        <f>'Return Saham'!G15</f>
        <v>0.11067193675889328</v>
      </c>
    </row>
    <row r="15" spans="1:7" x14ac:dyDescent="0.25">
      <c r="A15" s="6"/>
      <c r="B15" s="7" t="s">
        <v>5</v>
      </c>
      <c r="C15" s="7">
        <v>2022</v>
      </c>
      <c r="D15" s="22">
        <f>'Current Ratio'!G16</f>
        <v>1.2467081954560726</v>
      </c>
      <c r="E15" s="22">
        <f>'Return on Asset'!G16</f>
        <v>2.2560280978029579E-2</v>
      </c>
      <c r="F15" s="22">
        <f>'Debt to Asset Ratio'!G16</f>
        <v>0.7749370144991885</v>
      </c>
      <c r="G15" s="22">
        <f>'Return Saham'!G16</f>
        <v>0.41281138790035588</v>
      </c>
    </row>
    <row r="16" spans="1:7" x14ac:dyDescent="0.25">
      <c r="A16" s="3"/>
      <c r="B16" s="4" t="s">
        <v>5</v>
      </c>
      <c r="C16" s="4">
        <v>2023</v>
      </c>
      <c r="D16" s="24">
        <f>'Current Ratio'!G17</f>
        <v>1.2708117750495584</v>
      </c>
      <c r="E16" s="24">
        <f>'Return on Asset'!G17</f>
        <v>2.7619967261179622E-2</v>
      </c>
      <c r="F16" s="24">
        <f>'Debt to Asset Ratio'!G17</f>
        <v>0.76369605458349477</v>
      </c>
      <c r="G16" s="24">
        <f>'Return Saham'!G17</f>
        <v>-0.39042821158690177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Sheet6</vt:lpstr>
      <vt:lpstr>Current Ratio</vt:lpstr>
      <vt:lpstr>Return on Asset</vt:lpstr>
      <vt:lpstr>Debt to Asset Ratio</vt:lpstr>
      <vt:lpstr>Return Saham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2024-08-14T13:44:47Z</dcterms:created>
  <dcterms:modified xsi:type="dcterms:W3CDTF">2024-08-15T13:43:00Z</dcterms:modified>
</cp:coreProperties>
</file>